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ise.envir.ee\Kasutajad$\KeM\46906192712\Desktop\RMK_LK\jääksoo_vooluvesi\"/>
    </mc:Choice>
  </mc:AlternateContent>
  <xr:revisionPtr revIDLastSave="0" documentId="13_ncr:1_{A38D6090-3F89-4157-A0FA-919B211FB02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jääksood" sheetId="1" r:id="rId1"/>
    <sheet name="vooluves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/>
  <c r="C5" i="2"/>
  <c r="K5" i="2" s="1"/>
  <c r="G11" i="2"/>
  <c r="I10" i="2"/>
  <c r="H10" i="2"/>
  <c r="I9" i="2"/>
  <c r="H9" i="2"/>
  <c r="K4" i="2"/>
  <c r="L4" i="2" s="1"/>
  <c r="I4" i="2"/>
  <c r="H4" i="2"/>
  <c r="K3" i="2"/>
  <c r="M3" i="2" s="1"/>
  <c r="I3" i="2"/>
  <c r="H3" i="2"/>
  <c r="E3" i="2"/>
  <c r="D3" i="2"/>
  <c r="L7" i="1"/>
  <c r="M7" i="1"/>
  <c r="L6" i="1"/>
  <c r="M6" i="1"/>
  <c r="D6" i="1"/>
  <c r="D7" i="1"/>
  <c r="E7" i="1"/>
  <c r="C7" i="1"/>
  <c r="K7" i="1" s="1"/>
  <c r="K5" i="1"/>
  <c r="K6" i="1"/>
  <c r="K4" i="1"/>
  <c r="I6" i="1"/>
  <c r="H6" i="1"/>
  <c r="E6" i="1"/>
  <c r="H13" i="1"/>
  <c r="J11" i="1"/>
  <c r="J13" i="1" s="1"/>
  <c r="I11" i="1"/>
  <c r="I13" i="1" s="1"/>
  <c r="D13" i="1"/>
  <c r="F13" i="1" s="1"/>
  <c r="F12" i="1"/>
  <c r="E12" i="1"/>
  <c r="F11" i="1"/>
  <c r="E11" i="1"/>
  <c r="M4" i="2" l="1"/>
  <c r="E5" i="2"/>
  <c r="M5" i="2" s="1"/>
  <c r="I11" i="2"/>
  <c r="D5" i="2"/>
  <c r="I5" i="2"/>
  <c r="L3" i="2"/>
  <c r="H5" i="2"/>
  <c r="H11" i="2"/>
  <c r="E13" i="1"/>
  <c r="L5" i="2" l="1"/>
  <c r="G20" i="1" l="1"/>
  <c r="M4" i="1"/>
  <c r="E4" i="1"/>
  <c r="D4" i="1"/>
  <c r="I18" i="1"/>
  <c r="H18" i="1"/>
  <c r="I17" i="1"/>
  <c r="H17" i="1"/>
  <c r="I5" i="1"/>
  <c r="H5" i="1"/>
  <c r="I4" i="1"/>
  <c r="H4" i="1"/>
  <c r="H20" i="1" l="1"/>
  <c r="I20" i="1"/>
  <c r="L4" i="1"/>
  <c r="H7" i="1"/>
  <c r="I7" i="1"/>
</calcChain>
</file>

<file path=xl/sharedStrings.xml><?xml version="1.0" encoding="utf-8"?>
<sst xmlns="http://schemas.openxmlformats.org/spreadsheetml/2006/main" count="74" uniqueCount="19">
  <si>
    <t>Omafinantseering (EUR)</t>
  </si>
  <si>
    <t>Abikõlblik kogusumma (EUR)</t>
  </si>
  <si>
    <t>Ühtekuuluvusfondi toetus (EUR)</t>
  </si>
  <si>
    <t>Kehtiva käskkirja järgi</t>
  </si>
  <si>
    <t>Eelarve peale muudatust:</t>
  </si>
  <si>
    <t>Vabanevad vahendid</t>
  </si>
  <si>
    <t xml:space="preserve">Kõik KOKKU: </t>
  </si>
  <si>
    <t>Taastamistööd</t>
  </si>
  <si>
    <t>Personal</t>
  </si>
  <si>
    <t>Kogusumma</t>
  </si>
  <si>
    <t>Summa peale muudatust</t>
  </si>
  <si>
    <t>tagastus 786 on eelnevalt maha arvatud</t>
  </si>
  <si>
    <t>Kogusumma peale vabade vahendite ja tagastuse arvestust:</t>
  </si>
  <si>
    <t>Vahe kogusumma peale tagastust 1254</t>
  </si>
  <si>
    <t>Eelarve peale muudatust tagstus 1254 (38801,84):</t>
  </si>
  <si>
    <t>Eelarve peale muudatust,  vabad vahendid (165000) välja:</t>
  </si>
  <si>
    <t>Personal koos ühtse määraga</t>
  </si>
  <si>
    <t>Eelarve peale muudatust</t>
  </si>
  <si>
    <t>Riiklik kaasfinantseering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</si>
</sst>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1A1A1A"/>
      <name val="Roboto Condensed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AEA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 wrapText="1"/>
    </xf>
    <xf numFmtId="0" fontId="5" fillId="2" borderId="0" xfId="0" applyFont="1" applyFill="1"/>
    <xf numFmtId="4" fontId="1" fillId="2" borderId="0" xfId="0" applyNumberFormat="1" applyFont="1" applyFill="1"/>
    <xf numFmtId="2" fontId="1" fillId="2" borderId="0" xfId="0" applyNumberFormat="1" applyFont="1" applyFill="1"/>
    <xf numFmtId="2" fontId="6" fillId="3" borderId="8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4" fontId="3" fillId="2" borderId="9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right" vertical="center" wrapText="1"/>
    </xf>
    <xf numFmtId="3" fontId="3" fillId="2" borderId="21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4" fontId="3" fillId="2" borderId="16" xfId="0" applyNumberFormat="1" applyFont="1" applyFill="1" applyBorder="1" applyAlignment="1">
      <alignment horizontal="right" vertical="center" wrapText="1"/>
    </xf>
    <xf numFmtId="3" fontId="3" fillId="2" borderId="17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 applyAlignment="1">
      <alignment horizontal="right" vertical="center" wrapText="1"/>
    </xf>
    <xf numFmtId="4" fontId="3" fillId="2" borderId="19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righ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zoomScale="90" zoomScaleNormal="90" workbookViewId="0">
      <selection activeCell="A2" sqref="A2:XFD27"/>
    </sheetView>
  </sheetViews>
  <sheetFormatPr defaultRowHeight="15" x14ac:dyDescent="0.25"/>
  <cols>
    <col min="1" max="1" width="16.28515625" style="1" customWidth="1"/>
    <col min="2" max="2" width="17.85546875" style="1" customWidth="1"/>
    <col min="3" max="4" width="18.5703125" style="1" customWidth="1"/>
    <col min="5" max="5" width="15.5703125" style="1" customWidth="1"/>
    <col min="6" max="6" width="16.42578125" style="1" customWidth="1"/>
    <col min="7" max="7" width="14.7109375" style="1" customWidth="1"/>
    <col min="8" max="8" width="18.5703125" style="1" customWidth="1"/>
    <col min="9" max="9" width="15" style="1" customWidth="1"/>
    <col min="10" max="10" width="13.5703125" style="1" customWidth="1"/>
    <col min="11" max="11" width="14.7109375" style="1" customWidth="1"/>
    <col min="12" max="12" width="18.5703125" style="1" customWidth="1"/>
    <col min="13" max="13" width="15" style="1" customWidth="1"/>
    <col min="14" max="14" width="16.7109375" style="1" customWidth="1"/>
    <col min="15" max="15" width="14.140625" style="1" customWidth="1"/>
    <col min="16" max="16" width="15.28515625" style="1" customWidth="1"/>
    <col min="17" max="17" width="13" style="1" customWidth="1"/>
    <col min="18" max="18" width="11.85546875" style="1" customWidth="1"/>
    <col min="19" max="16384" width="9.140625" style="1"/>
  </cols>
  <sheetData>
    <row r="1" spans="1:16" ht="16.5" thickBot="1" x14ac:dyDescent="0.3">
      <c r="A1" s="5"/>
    </row>
    <row r="2" spans="1:16" s="17" customFormat="1" ht="90.75" customHeight="1" thickBot="1" x14ac:dyDescent="0.3">
      <c r="A2" s="2"/>
      <c r="B2" s="3"/>
      <c r="C2" s="28" t="s">
        <v>7</v>
      </c>
      <c r="D2" s="29"/>
      <c r="E2" s="30"/>
      <c r="F2" s="28" t="s">
        <v>8</v>
      </c>
      <c r="G2" s="29"/>
      <c r="H2" s="29"/>
      <c r="I2" s="29"/>
      <c r="J2" s="28" t="s">
        <v>9</v>
      </c>
      <c r="K2" s="29"/>
      <c r="L2" s="29"/>
      <c r="M2" s="29"/>
      <c r="N2" s="28"/>
      <c r="O2" s="29"/>
      <c r="P2" s="30"/>
    </row>
    <row r="3" spans="1:16" ht="48" thickBot="1" x14ac:dyDescent="0.3">
      <c r="A3" s="9"/>
      <c r="B3" s="10"/>
      <c r="C3" s="10" t="s">
        <v>1</v>
      </c>
      <c r="D3" s="10" t="s">
        <v>2</v>
      </c>
      <c r="E3" s="10" t="s">
        <v>0</v>
      </c>
      <c r="F3" s="10"/>
      <c r="G3" s="10" t="s">
        <v>1</v>
      </c>
      <c r="H3" s="10" t="s">
        <v>2</v>
      </c>
      <c r="I3" s="10" t="s">
        <v>0</v>
      </c>
      <c r="J3" s="10"/>
      <c r="K3" s="10" t="s">
        <v>1</v>
      </c>
      <c r="L3" s="10" t="s">
        <v>2</v>
      </c>
      <c r="M3" s="10" t="s">
        <v>0</v>
      </c>
      <c r="N3" s="10"/>
      <c r="O3" s="10"/>
      <c r="P3" s="10"/>
    </row>
    <row r="4" spans="1:16" ht="32.25" thickBot="1" x14ac:dyDescent="0.3">
      <c r="A4" s="6"/>
      <c r="B4" s="11" t="s">
        <v>3</v>
      </c>
      <c r="C4" s="4">
        <v>3151786.93</v>
      </c>
      <c r="D4" s="4">
        <f t="shared" ref="D4" si="0">C4*85%</f>
        <v>2679018.8905000002</v>
      </c>
      <c r="E4" s="4">
        <f t="shared" ref="E4" si="1">C4*15%</f>
        <v>472768.03950000001</v>
      </c>
      <c r="F4" s="11" t="s">
        <v>3</v>
      </c>
      <c r="G4" s="4">
        <v>315000</v>
      </c>
      <c r="H4" s="4">
        <f>G4*85%</f>
        <v>267750</v>
      </c>
      <c r="I4" s="4">
        <f>G4*15%</f>
        <v>47250</v>
      </c>
      <c r="J4" s="11" t="s">
        <v>3</v>
      </c>
      <c r="K4" s="4">
        <f>C4+G4</f>
        <v>3466786.93</v>
      </c>
      <c r="L4" s="4">
        <f t="shared" ref="L4" si="2">K4*85%</f>
        <v>2946768.8905000002</v>
      </c>
      <c r="M4" s="4">
        <f t="shared" ref="M4" si="3">K4*15%</f>
        <v>520018.03950000001</v>
      </c>
      <c r="N4" s="12"/>
      <c r="O4" s="4"/>
      <c r="P4" s="4"/>
    </row>
    <row r="5" spans="1:16" ht="63.75" thickBot="1" x14ac:dyDescent="0.3">
      <c r="A5" s="6"/>
      <c r="B5" s="11" t="s">
        <v>4</v>
      </c>
      <c r="C5" s="4">
        <v>3112985.09</v>
      </c>
      <c r="D5" s="4">
        <v>2646037.3199999998</v>
      </c>
      <c r="E5" s="46">
        <v>466947.77</v>
      </c>
      <c r="F5" s="11" t="s">
        <v>4</v>
      </c>
      <c r="G5" s="4">
        <v>315000</v>
      </c>
      <c r="H5" s="4">
        <f t="shared" ref="H5" si="4">G5*85%</f>
        <v>267750</v>
      </c>
      <c r="I5" s="4">
        <f t="shared" ref="I5" si="5">G5*15%</f>
        <v>47250</v>
      </c>
      <c r="J5" s="11" t="s">
        <v>14</v>
      </c>
      <c r="K5" s="4">
        <f t="shared" ref="K5:K7" si="6">C5+G5</f>
        <v>3427985.09</v>
      </c>
      <c r="L5" s="4">
        <v>2913787.32</v>
      </c>
      <c r="M5" s="4">
        <v>514197.77</v>
      </c>
      <c r="N5" s="12"/>
      <c r="O5" s="4"/>
      <c r="P5" s="4"/>
    </row>
    <row r="6" spans="1:16" ht="95.25" thickBot="1" x14ac:dyDescent="0.3">
      <c r="A6" s="6"/>
      <c r="B6" s="11" t="s">
        <v>4</v>
      </c>
      <c r="C6" s="4">
        <v>2947985.09</v>
      </c>
      <c r="D6" s="4">
        <f>C6*85%</f>
        <v>2505787.3265</v>
      </c>
      <c r="E6" s="4">
        <f t="shared" ref="E6" si="7">C6*15%</f>
        <v>442197.76349999994</v>
      </c>
      <c r="F6" s="11" t="s">
        <v>4</v>
      </c>
      <c r="G6" s="4">
        <v>315000</v>
      </c>
      <c r="H6" s="4">
        <f t="shared" ref="H6" si="8">G6*85%</f>
        <v>267750</v>
      </c>
      <c r="I6" s="4">
        <f t="shared" ref="I6" si="9">G6*15%</f>
        <v>47250</v>
      </c>
      <c r="J6" s="11" t="s">
        <v>15</v>
      </c>
      <c r="K6" s="4">
        <f t="shared" si="6"/>
        <v>3262985.09</v>
      </c>
      <c r="L6" s="4">
        <f t="shared" ref="L6:L7" si="10">D6+H6</f>
        <v>2773537.3265</v>
      </c>
      <c r="M6" s="4">
        <f t="shared" ref="M6:M7" si="11">E6+I6</f>
        <v>489447.76349999994</v>
      </c>
      <c r="N6" s="12"/>
      <c r="O6" s="4"/>
      <c r="P6" s="4"/>
    </row>
    <row r="7" spans="1:16" ht="32.25" thickBot="1" x14ac:dyDescent="0.3">
      <c r="A7" s="6"/>
      <c r="B7" s="11" t="s">
        <v>5</v>
      </c>
      <c r="C7" s="4">
        <f>SUM(C5-C6)</f>
        <v>165000</v>
      </c>
      <c r="D7" s="4">
        <f t="shared" ref="D7:E7" si="12">SUM(D5-D6)</f>
        <v>140249.99349999987</v>
      </c>
      <c r="E7" s="4">
        <f t="shared" si="12"/>
        <v>24750.006500000076</v>
      </c>
      <c r="F7" s="11" t="s">
        <v>5</v>
      </c>
      <c r="G7" s="4">
        <v>0</v>
      </c>
      <c r="H7" s="4">
        <f>H4-H5</f>
        <v>0</v>
      </c>
      <c r="I7" s="4">
        <f t="shared" ref="I7" si="13">I4-I5</f>
        <v>0</v>
      </c>
      <c r="J7" s="11" t="s">
        <v>5</v>
      </c>
      <c r="K7" s="4">
        <f t="shared" si="6"/>
        <v>165000</v>
      </c>
      <c r="L7" s="4">
        <f t="shared" si="10"/>
        <v>140249.99349999987</v>
      </c>
      <c r="M7" s="4">
        <f t="shared" si="11"/>
        <v>24750.006500000076</v>
      </c>
      <c r="N7" s="12"/>
      <c r="O7" s="4"/>
      <c r="P7" s="4"/>
    </row>
    <row r="8" spans="1:16" ht="16.5" thickBot="1" x14ac:dyDescent="0.3">
      <c r="A8" s="6"/>
      <c r="B8" s="26"/>
      <c r="C8" s="27"/>
      <c r="D8" s="27"/>
      <c r="E8" s="27"/>
      <c r="F8" s="27"/>
      <c r="G8" s="27"/>
      <c r="H8" s="27"/>
      <c r="I8" s="27"/>
      <c r="J8" s="27"/>
      <c r="K8" s="4"/>
      <c r="L8" s="4"/>
      <c r="M8" s="4"/>
      <c r="N8" s="12"/>
      <c r="O8" s="4"/>
      <c r="P8" s="4"/>
    </row>
    <row r="9" spans="1:16" ht="48" thickBot="1" x14ac:dyDescent="0.3">
      <c r="A9" s="25"/>
      <c r="B9" s="32" t="s">
        <v>11</v>
      </c>
      <c r="C9" s="36" t="s">
        <v>12</v>
      </c>
      <c r="D9" s="37"/>
      <c r="E9" s="37"/>
      <c r="F9" s="38"/>
      <c r="G9" s="36" t="s">
        <v>13</v>
      </c>
      <c r="H9" s="37"/>
      <c r="I9" s="37"/>
      <c r="J9" s="38"/>
      <c r="K9" s="4"/>
      <c r="L9" s="4"/>
      <c r="M9" s="4"/>
      <c r="N9" s="12"/>
      <c r="O9" s="4"/>
      <c r="P9" s="4"/>
    </row>
    <row r="10" spans="1:16" ht="48" thickBot="1" x14ac:dyDescent="0.3">
      <c r="A10" s="6"/>
      <c r="B10" s="33"/>
      <c r="C10" s="39"/>
      <c r="D10" s="34" t="s">
        <v>1</v>
      </c>
      <c r="E10" s="34" t="s">
        <v>2</v>
      </c>
      <c r="F10" s="40" t="s">
        <v>0</v>
      </c>
      <c r="G10" s="39"/>
      <c r="H10" s="34" t="s">
        <v>1</v>
      </c>
      <c r="I10" s="34" t="s">
        <v>2</v>
      </c>
      <c r="J10" s="40" t="s">
        <v>0</v>
      </c>
      <c r="K10" s="4"/>
      <c r="L10" s="4"/>
      <c r="M10" s="4"/>
      <c r="N10" s="44"/>
      <c r="O10" s="44"/>
      <c r="P10" s="45"/>
    </row>
    <row r="11" spans="1:16" ht="32.25" thickBot="1" x14ac:dyDescent="0.3">
      <c r="A11" s="6"/>
      <c r="B11" s="33"/>
      <c r="C11" s="41" t="s">
        <v>3</v>
      </c>
      <c r="D11" s="35">
        <v>3466786.93</v>
      </c>
      <c r="E11" s="35">
        <f t="shared" ref="E11:E13" si="14">D11*85%</f>
        <v>2946768.8905000002</v>
      </c>
      <c r="F11" s="42">
        <f t="shared" ref="F11:F13" si="15">D11*15%</f>
        <v>520018.03950000001</v>
      </c>
      <c r="G11" s="41" t="s">
        <v>3</v>
      </c>
      <c r="H11" s="35">
        <v>3466786.93</v>
      </c>
      <c r="I11" s="35">
        <f t="shared" ref="I11" si="16">H11*85%</f>
        <v>2946768.8905000002</v>
      </c>
      <c r="J11" s="42">
        <f t="shared" ref="J11" si="17">H11*15%</f>
        <v>520018.03950000001</v>
      </c>
      <c r="K11" s="4"/>
      <c r="L11" s="4"/>
      <c r="M11" s="4"/>
      <c r="N11" s="13"/>
      <c r="O11" s="8"/>
      <c r="P11" s="8"/>
    </row>
    <row r="12" spans="1:16" ht="31.5" x14ac:dyDescent="0.25">
      <c r="A12" s="5"/>
      <c r="C12" s="41" t="s">
        <v>4</v>
      </c>
      <c r="D12" s="35">
        <v>3262985.09</v>
      </c>
      <c r="E12" s="35">
        <f t="shared" si="14"/>
        <v>2773537.3265</v>
      </c>
      <c r="F12" s="42">
        <f t="shared" si="15"/>
        <v>489447.76349999994</v>
      </c>
      <c r="G12" s="41" t="s">
        <v>4</v>
      </c>
      <c r="H12" s="35">
        <v>3427985.09</v>
      </c>
      <c r="I12" s="35">
        <v>2913787.32</v>
      </c>
      <c r="J12" s="42">
        <v>514197.77</v>
      </c>
    </row>
    <row r="13" spans="1:16" ht="32.25" thickBot="1" x14ac:dyDescent="0.3">
      <c r="C13" s="43" t="s">
        <v>5</v>
      </c>
      <c r="D13" s="44">
        <f>SUM(D11-D12)</f>
        <v>203801.84000000032</v>
      </c>
      <c r="E13" s="44">
        <f t="shared" si="14"/>
        <v>173231.56400000027</v>
      </c>
      <c r="F13" s="45">
        <f t="shared" si="15"/>
        <v>30570.276000000045</v>
      </c>
      <c r="G13" s="43" t="s">
        <v>5</v>
      </c>
      <c r="H13" s="44">
        <f>SUM(H11-H12)</f>
        <v>38801.840000000317</v>
      </c>
      <c r="I13" s="44">
        <f t="shared" ref="I13:J13" si="18">SUM(I11-I12)</f>
        <v>32981.57050000038</v>
      </c>
      <c r="J13" s="45">
        <f t="shared" si="18"/>
        <v>5820.2694999999949</v>
      </c>
      <c r="L13" s="22"/>
    </row>
    <row r="14" spans="1:16" ht="16.5" thickBot="1" x14ac:dyDescent="0.3">
      <c r="A14" s="5"/>
    </row>
    <row r="15" spans="1:16" s="17" customFormat="1" ht="16.5" thickBot="1" x14ac:dyDescent="0.3">
      <c r="A15" s="2"/>
      <c r="B15" s="4"/>
      <c r="C15" s="28"/>
      <c r="D15" s="29"/>
      <c r="E15" s="30"/>
      <c r="F15" s="28" t="s">
        <v>10</v>
      </c>
      <c r="G15" s="29"/>
      <c r="H15" s="30"/>
      <c r="I15" s="28"/>
      <c r="J15" s="29"/>
      <c r="K15" s="29"/>
      <c r="L15" s="29"/>
      <c r="M15" s="30"/>
      <c r="N15" s="31"/>
      <c r="O15" s="31"/>
      <c r="P15" s="31"/>
    </row>
    <row r="16" spans="1:16" ht="48" thickBot="1" x14ac:dyDescent="0.3">
      <c r="A16" s="9"/>
      <c r="B16" s="10"/>
      <c r="C16" s="14"/>
      <c r="D16" s="10"/>
      <c r="E16" s="10"/>
      <c r="F16" s="10"/>
      <c r="G16" s="10" t="s">
        <v>1</v>
      </c>
      <c r="H16" s="10" t="s">
        <v>2</v>
      </c>
      <c r="I16" s="10" t="s">
        <v>0</v>
      </c>
      <c r="J16" s="10"/>
      <c r="K16" s="4"/>
      <c r="L16" s="10"/>
      <c r="M16" s="10"/>
      <c r="N16" s="10"/>
      <c r="O16" s="18"/>
      <c r="P16" s="18"/>
    </row>
    <row r="17" spans="1:18" ht="16.5" thickBot="1" x14ac:dyDescent="0.3">
      <c r="A17" s="6"/>
      <c r="B17" s="4"/>
      <c r="C17" s="12"/>
      <c r="D17" s="4"/>
      <c r="E17" s="4"/>
      <c r="F17" s="11" t="s">
        <v>7</v>
      </c>
      <c r="G17" s="4">
        <v>2947985.09</v>
      </c>
      <c r="H17" s="4">
        <f>G17*85%</f>
        <v>2505787.3265</v>
      </c>
      <c r="I17" s="4">
        <f>G17*15%</f>
        <v>442197.76349999994</v>
      </c>
      <c r="J17" s="12"/>
      <c r="K17" s="11"/>
      <c r="L17" s="4"/>
      <c r="M17" s="4"/>
      <c r="N17" s="4"/>
      <c r="O17" s="20"/>
      <c r="P17" s="20"/>
    </row>
    <row r="18" spans="1:18" ht="16.5" thickBot="1" x14ac:dyDescent="0.3">
      <c r="A18" s="6"/>
      <c r="B18" s="16"/>
      <c r="C18" s="12"/>
      <c r="D18" s="4"/>
      <c r="E18" s="4"/>
      <c r="F18" s="11" t="s">
        <v>8</v>
      </c>
      <c r="G18" s="4">
        <v>315000</v>
      </c>
      <c r="H18" s="4">
        <f t="shared" ref="H18" si="19">G18*85%</f>
        <v>267750</v>
      </c>
      <c r="I18" s="4">
        <f t="shared" ref="I18" si="20">G18*15%</f>
        <v>47250</v>
      </c>
      <c r="J18" s="12"/>
      <c r="K18" s="4"/>
      <c r="L18" s="4"/>
      <c r="M18" s="4"/>
      <c r="N18" s="4"/>
      <c r="O18" s="20"/>
      <c r="P18" s="20"/>
    </row>
    <row r="19" spans="1:18" ht="16.5" thickBot="1" x14ac:dyDescent="0.3">
      <c r="A19" s="6"/>
      <c r="B19" s="15"/>
      <c r="C19" s="12"/>
      <c r="D19" s="4"/>
      <c r="E19" s="4"/>
      <c r="F19" s="11"/>
      <c r="G19" s="4">
        <v>0</v>
      </c>
      <c r="H19" s="4"/>
      <c r="I19" s="4"/>
      <c r="J19" s="12"/>
      <c r="K19" s="11"/>
      <c r="L19" s="4"/>
      <c r="M19" s="4"/>
      <c r="N19" s="4"/>
      <c r="O19" s="20"/>
      <c r="P19" s="20"/>
    </row>
    <row r="20" spans="1:18" ht="16.5" thickBot="1" x14ac:dyDescent="0.3">
      <c r="A20" s="6"/>
      <c r="B20" s="15"/>
      <c r="C20" s="12"/>
      <c r="D20" s="4"/>
      <c r="E20" s="4"/>
      <c r="F20" s="11" t="s">
        <v>6</v>
      </c>
      <c r="G20" s="4">
        <f>SUM(G17:G19)</f>
        <v>3262985.09</v>
      </c>
      <c r="H20" s="4">
        <f>SUM(H17:H19)</f>
        <v>2773537.3265</v>
      </c>
      <c r="I20" s="12">
        <f>SUM(I17:I19)</f>
        <v>489447.76349999994</v>
      </c>
      <c r="J20" s="12"/>
      <c r="K20" s="12"/>
      <c r="L20" s="4"/>
      <c r="M20" s="4"/>
      <c r="N20" s="12"/>
      <c r="O20" s="20"/>
      <c r="P20" s="20"/>
    </row>
    <row r="21" spans="1:18" ht="16.5" thickBot="1" x14ac:dyDescent="0.3">
      <c r="A21" s="6"/>
      <c r="B21" s="15"/>
      <c r="C21" s="12"/>
      <c r="D21" s="4"/>
      <c r="E21" s="4"/>
      <c r="F21" s="12"/>
      <c r="G21" s="4"/>
      <c r="H21" s="4"/>
      <c r="I21" s="12"/>
      <c r="J21" s="12"/>
      <c r="K21" s="4"/>
      <c r="L21" s="4"/>
      <c r="M21" s="12"/>
      <c r="N21" s="19"/>
      <c r="O21" s="20"/>
      <c r="P21" s="19"/>
      <c r="Q21" s="20"/>
      <c r="R21" s="20"/>
    </row>
    <row r="22" spans="1:18" ht="16.5" thickBot="1" x14ac:dyDescent="0.3">
      <c r="A22" s="6"/>
      <c r="B22" s="15"/>
      <c r="C22" s="12"/>
      <c r="D22" s="4"/>
      <c r="E22" s="4"/>
      <c r="F22" s="12"/>
      <c r="G22" s="4"/>
      <c r="H22" s="4"/>
      <c r="I22" s="12"/>
      <c r="J22" s="12"/>
      <c r="K22" s="4"/>
      <c r="L22" s="4"/>
      <c r="M22" s="12"/>
      <c r="N22" s="19"/>
      <c r="O22" s="20"/>
      <c r="P22" s="19"/>
      <c r="Q22" s="20"/>
      <c r="R22" s="20"/>
    </row>
    <row r="23" spans="1:18" ht="16.5" thickBot="1" x14ac:dyDescent="0.3">
      <c r="A23" s="7"/>
      <c r="B23" s="15"/>
      <c r="C23" s="13"/>
      <c r="D23" s="4"/>
      <c r="E23" s="4"/>
      <c r="F23" s="12"/>
      <c r="G23" s="4"/>
      <c r="H23" s="4"/>
      <c r="I23" s="12"/>
      <c r="J23" s="12"/>
      <c r="K23" s="4"/>
      <c r="L23" s="4"/>
      <c r="M23" s="12"/>
      <c r="N23" s="19"/>
      <c r="O23" s="20"/>
      <c r="P23" s="21"/>
      <c r="Q23" s="20"/>
      <c r="R23" s="20"/>
    </row>
    <row r="24" spans="1:18" ht="2.25" customHeight="1" x14ac:dyDescent="0.25">
      <c r="A24" s="5"/>
      <c r="P24" s="22"/>
      <c r="Q24" s="20"/>
      <c r="R24" s="20"/>
    </row>
    <row r="27" spans="1:18" x14ac:dyDescent="0.25">
      <c r="D27" s="23"/>
    </row>
    <row r="28" spans="1:18" x14ac:dyDescent="0.25">
      <c r="D28" s="24"/>
    </row>
    <row r="29" spans="1:18" x14ac:dyDescent="0.25">
      <c r="D29" s="23"/>
    </row>
  </sheetData>
  <mergeCells count="10">
    <mergeCell ref="N2:P2"/>
    <mergeCell ref="N15:P15"/>
    <mergeCell ref="C2:E2"/>
    <mergeCell ref="F2:I2"/>
    <mergeCell ref="J2:M2"/>
    <mergeCell ref="F15:H15"/>
    <mergeCell ref="I15:M15"/>
    <mergeCell ref="C15:E15"/>
    <mergeCell ref="C9:F9"/>
    <mergeCell ref="G9:J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tabSelected="1" workbookViewId="0">
      <selection activeCell="J8" sqref="J8"/>
    </sheetView>
  </sheetViews>
  <sheetFormatPr defaultRowHeight="15" x14ac:dyDescent="0.25"/>
  <cols>
    <col min="2" max="2" width="24.28515625" customWidth="1"/>
    <col min="3" max="3" width="14.5703125" customWidth="1"/>
    <col min="4" max="4" width="16.28515625" customWidth="1"/>
    <col min="5" max="5" width="19.42578125" customWidth="1"/>
    <col min="6" max="6" width="14.5703125" customWidth="1"/>
    <col min="7" max="7" width="13.42578125" customWidth="1"/>
    <col min="8" max="8" width="15" customWidth="1"/>
    <col min="9" max="9" width="13.5703125" customWidth="1"/>
    <col min="10" max="10" width="20.5703125" customWidth="1"/>
    <col min="11" max="11" width="14" customWidth="1"/>
    <col min="12" max="12" width="17.28515625" customWidth="1"/>
    <col min="13" max="13" width="14.140625" customWidth="1"/>
  </cols>
  <sheetData>
    <row r="1" spans="1:18" s="17" customFormat="1" ht="90.75" customHeight="1" thickBot="1" x14ac:dyDescent="0.3">
      <c r="A1" s="2"/>
      <c r="B1" s="3"/>
      <c r="C1" s="28" t="s">
        <v>7</v>
      </c>
      <c r="D1" s="29"/>
      <c r="E1" s="30"/>
      <c r="F1" s="28" t="s">
        <v>16</v>
      </c>
      <c r="G1" s="29"/>
      <c r="H1" s="29"/>
      <c r="I1" s="29"/>
      <c r="J1" s="28" t="s">
        <v>9</v>
      </c>
      <c r="K1" s="29"/>
      <c r="L1" s="29"/>
      <c r="M1" s="29"/>
      <c r="N1" s="28"/>
      <c r="O1" s="29"/>
      <c r="P1" s="30"/>
    </row>
    <row r="2" spans="1:18" s="1" customFormat="1" ht="48" thickBot="1" x14ac:dyDescent="0.3">
      <c r="A2" s="9"/>
      <c r="B2" s="2"/>
      <c r="C2" s="48" t="s">
        <v>1</v>
      </c>
      <c r="D2" s="48" t="s">
        <v>2</v>
      </c>
      <c r="E2" s="48" t="s">
        <v>18</v>
      </c>
      <c r="F2" s="10"/>
      <c r="G2" s="10" t="s">
        <v>1</v>
      </c>
      <c r="H2" s="10" t="s">
        <v>2</v>
      </c>
      <c r="I2" s="48" t="s">
        <v>18</v>
      </c>
      <c r="J2" s="10"/>
      <c r="K2" s="10" t="s">
        <v>1</v>
      </c>
      <c r="L2" s="10" t="s">
        <v>2</v>
      </c>
      <c r="M2" s="48" t="s">
        <v>18</v>
      </c>
      <c r="N2" s="10"/>
      <c r="O2" s="10"/>
      <c r="P2" s="10"/>
    </row>
    <row r="3" spans="1:18" s="1" customFormat="1" ht="48" customHeight="1" thickBot="1" x14ac:dyDescent="0.3">
      <c r="A3" s="6"/>
      <c r="B3" s="49" t="s">
        <v>3</v>
      </c>
      <c r="C3" s="47">
        <v>1778549</v>
      </c>
      <c r="D3" s="35">
        <f t="shared" ref="D3" si="0">C3*85%</f>
        <v>1511766.65</v>
      </c>
      <c r="E3" s="42">
        <f t="shared" ref="E3" si="1">C3*15%</f>
        <v>266782.34999999998</v>
      </c>
      <c r="F3" s="11" t="s">
        <v>3</v>
      </c>
      <c r="G3" s="4">
        <v>172500</v>
      </c>
      <c r="H3" s="4">
        <f>G3*85%</f>
        <v>146625</v>
      </c>
      <c r="I3" s="4">
        <f>G3*15%</f>
        <v>25875</v>
      </c>
      <c r="J3" s="11" t="s">
        <v>3</v>
      </c>
      <c r="K3" s="4">
        <f>C3+G3</f>
        <v>1951049</v>
      </c>
      <c r="L3" s="4">
        <f t="shared" ref="L3" si="2">K3*85%</f>
        <v>1658391.65</v>
      </c>
      <c r="M3" s="4">
        <f t="shared" ref="M3" si="3">K3*15%</f>
        <v>292657.34999999998</v>
      </c>
      <c r="N3" s="12"/>
      <c r="O3" s="4"/>
      <c r="P3" s="4"/>
    </row>
    <row r="4" spans="1:18" s="1" customFormat="1" ht="32.25" thickBot="1" x14ac:dyDescent="0.3">
      <c r="A4" s="6"/>
      <c r="B4" s="49" t="s">
        <v>4</v>
      </c>
      <c r="C4" s="35">
        <v>1278549</v>
      </c>
      <c r="D4" s="35">
        <f t="shared" ref="D4" si="4">C4*85%</f>
        <v>1086766.6499999999</v>
      </c>
      <c r="E4" s="42">
        <f t="shared" ref="E4" si="5">C4*15%</f>
        <v>191782.35</v>
      </c>
      <c r="F4" s="11" t="s">
        <v>4</v>
      </c>
      <c r="G4" s="4">
        <v>172500</v>
      </c>
      <c r="H4" s="4">
        <f t="shared" ref="H4" si="6">G4*85%</f>
        <v>146625</v>
      </c>
      <c r="I4" s="4">
        <f t="shared" ref="I4" si="7">G4*15%</f>
        <v>25875</v>
      </c>
      <c r="J4" s="11" t="s">
        <v>17</v>
      </c>
      <c r="K4" s="4">
        <f t="shared" ref="K4:M5" si="8">C4+G4</f>
        <v>1451049</v>
      </c>
      <c r="L4" s="4">
        <f t="shared" ref="L4" si="9">K4*85%</f>
        <v>1233391.6499999999</v>
      </c>
      <c r="M4" s="4">
        <f t="shared" ref="M4" si="10">K4*15%</f>
        <v>217657.35</v>
      </c>
      <c r="N4" s="12"/>
      <c r="O4" s="4"/>
      <c r="P4" s="4"/>
    </row>
    <row r="5" spans="1:18" s="1" customFormat="1" ht="32.25" thickBot="1" x14ac:dyDescent="0.3">
      <c r="A5" s="6"/>
      <c r="B5" s="49" t="s">
        <v>5</v>
      </c>
      <c r="C5" s="44">
        <f>SUM(C3-C4)</f>
        <v>500000</v>
      </c>
      <c r="D5" s="44">
        <f t="shared" ref="D5:E5" si="11">SUM(D3-D4)</f>
        <v>425000</v>
      </c>
      <c r="E5" s="45">
        <f t="shared" si="11"/>
        <v>74999.999999999971</v>
      </c>
      <c r="F5" s="11" t="s">
        <v>5</v>
      </c>
      <c r="G5" s="4">
        <v>0</v>
      </c>
      <c r="H5" s="4">
        <f>H3-H4</f>
        <v>0</v>
      </c>
      <c r="I5" s="4">
        <f>I3-I4</f>
        <v>0</v>
      </c>
      <c r="J5" s="11" t="s">
        <v>5</v>
      </c>
      <c r="K5" s="4">
        <f t="shared" si="8"/>
        <v>500000</v>
      </c>
      <c r="L5" s="4">
        <f t="shared" si="8"/>
        <v>425000</v>
      </c>
      <c r="M5" s="4">
        <f t="shared" si="8"/>
        <v>74999.999999999971</v>
      </c>
      <c r="N5" s="12"/>
      <c r="O5" s="4"/>
      <c r="P5" s="4"/>
    </row>
    <row r="6" spans="1:18" s="1" customFormat="1" ht="16.5" thickBot="1" x14ac:dyDescent="0.3">
      <c r="A6" s="5"/>
    </row>
    <row r="7" spans="1:18" s="17" customFormat="1" ht="16.5" thickBot="1" x14ac:dyDescent="0.3">
      <c r="A7" s="2"/>
      <c r="B7" s="4"/>
      <c r="C7" s="28"/>
      <c r="D7" s="29"/>
      <c r="E7" s="30"/>
      <c r="F7" s="28" t="s">
        <v>10</v>
      </c>
      <c r="G7" s="29"/>
      <c r="H7" s="30"/>
      <c r="I7" s="28"/>
      <c r="J7" s="29"/>
      <c r="K7" s="29"/>
      <c r="L7" s="29"/>
      <c r="M7" s="30"/>
      <c r="N7" s="31"/>
      <c r="O7" s="31"/>
      <c r="P7" s="31"/>
    </row>
    <row r="8" spans="1:18" s="1" customFormat="1" ht="48" thickBot="1" x14ac:dyDescent="0.3">
      <c r="A8" s="9"/>
      <c r="B8" s="10"/>
      <c r="C8" s="14"/>
      <c r="D8" s="10"/>
      <c r="E8" s="10"/>
      <c r="F8" s="10"/>
      <c r="G8" s="10" t="s">
        <v>1</v>
      </c>
      <c r="H8" s="10" t="s">
        <v>2</v>
      </c>
      <c r="I8" s="48" t="s">
        <v>18</v>
      </c>
      <c r="J8" s="10"/>
      <c r="K8" s="4"/>
      <c r="L8" s="10"/>
      <c r="M8" s="10"/>
      <c r="N8" s="10"/>
      <c r="O8" s="18"/>
      <c r="P8" s="18"/>
    </row>
    <row r="9" spans="1:18" s="1" customFormat="1" ht="16.5" thickBot="1" x14ac:dyDescent="0.3">
      <c r="A9" s="6"/>
      <c r="B9" s="4"/>
      <c r="C9" s="12"/>
      <c r="D9" s="4"/>
      <c r="E9" s="4"/>
      <c r="F9" s="11" t="s">
        <v>7</v>
      </c>
      <c r="G9" s="4">
        <v>1278549</v>
      </c>
      <c r="H9" s="4">
        <f>G9*85%</f>
        <v>1086766.6499999999</v>
      </c>
      <c r="I9" s="4">
        <f>G9*15%</f>
        <v>191782.35</v>
      </c>
      <c r="J9" s="12"/>
      <c r="K9" s="11"/>
      <c r="L9" s="4"/>
      <c r="M9" s="4"/>
      <c r="N9" s="4"/>
      <c r="O9" s="20"/>
      <c r="P9" s="20"/>
    </row>
    <row r="10" spans="1:18" s="1" customFormat="1" ht="16.5" thickBot="1" x14ac:dyDescent="0.3">
      <c r="A10" s="6"/>
      <c r="B10" s="16"/>
      <c r="C10" s="12"/>
      <c r="D10" s="4"/>
      <c r="E10" s="4"/>
      <c r="F10" s="11" t="s">
        <v>8</v>
      </c>
      <c r="G10" s="4">
        <v>172500</v>
      </c>
      <c r="H10" s="4">
        <f t="shared" ref="H10" si="12">G10*85%</f>
        <v>146625</v>
      </c>
      <c r="I10" s="4">
        <f t="shared" ref="I10" si="13">G10*15%</f>
        <v>25875</v>
      </c>
      <c r="J10" s="12"/>
      <c r="K10" s="4"/>
      <c r="L10" s="4"/>
      <c r="M10" s="4"/>
      <c r="N10" s="4"/>
      <c r="O10" s="20"/>
      <c r="P10" s="20"/>
    </row>
    <row r="11" spans="1:18" s="1" customFormat="1" ht="32.25" thickBot="1" x14ac:dyDescent="0.3">
      <c r="A11" s="6"/>
      <c r="B11" s="15"/>
      <c r="C11" s="12"/>
      <c r="D11" s="4"/>
      <c r="E11" s="4"/>
      <c r="F11" s="11" t="s">
        <v>6</v>
      </c>
      <c r="G11" s="4">
        <f>SUM(G9:G10)</f>
        <v>1451049</v>
      </c>
      <c r="H11" s="4">
        <f>SUM(H9:H10)</f>
        <v>1233391.6499999999</v>
      </c>
      <c r="I11" s="12">
        <f>SUM(I9:I10)</f>
        <v>217657.35</v>
      </c>
      <c r="J11" s="12"/>
      <c r="K11" s="12"/>
      <c r="L11" s="4"/>
      <c r="M11" s="4"/>
      <c r="N11" s="12"/>
      <c r="O11" s="20"/>
      <c r="P11" s="20"/>
    </row>
    <row r="12" spans="1:18" s="1" customFormat="1" ht="16.5" thickBot="1" x14ac:dyDescent="0.3">
      <c r="A12" s="6"/>
      <c r="B12" s="15"/>
      <c r="C12" s="12"/>
      <c r="D12" s="4"/>
      <c r="E12" s="4"/>
      <c r="F12" s="12"/>
      <c r="G12" s="4"/>
      <c r="H12" s="4"/>
      <c r="I12" s="12"/>
      <c r="J12" s="12"/>
      <c r="K12" s="4"/>
      <c r="L12" s="4"/>
      <c r="M12" s="12"/>
      <c r="N12" s="19"/>
      <c r="O12" s="20"/>
      <c r="P12" s="19"/>
      <c r="Q12" s="20"/>
      <c r="R12" s="20"/>
    </row>
    <row r="13" spans="1:18" s="1" customFormat="1" ht="16.5" thickBot="1" x14ac:dyDescent="0.3">
      <c r="A13" s="6"/>
      <c r="B13" s="15"/>
      <c r="C13" s="12"/>
      <c r="D13" s="4"/>
      <c r="E13" s="4"/>
      <c r="F13" s="12"/>
      <c r="G13" s="4"/>
      <c r="H13" s="4"/>
      <c r="I13" s="12"/>
      <c r="J13" s="12"/>
      <c r="K13" s="4"/>
      <c r="L13" s="4"/>
      <c r="M13" s="12"/>
      <c r="N13" s="19"/>
      <c r="O13" s="20"/>
      <c r="P13" s="19"/>
      <c r="Q13" s="20"/>
      <c r="R13" s="20"/>
    </row>
    <row r="14" spans="1:18" s="1" customFormat="1" ht="16.5" thickBot="1" x14ac:dyDescent="0.3">
      <c r="A14" s="7"/>
      <c r="B14" s="15"/>
      <c r="C14" s="13"/>
      <c r="D14" s="4"/>
      <c r="E14" s="4"/>
      <c r="F14" s="12"/>
      <c r="G14" s="4"/>
      <c r="H14" s="4"/>
      <c r="I14" s="12"/>
      <c r="J14" s="12"/>
      <c r="K14" s="4"/>
      <c r="L14" s="4"/>
      <c r="M14" s="12"/>
      <c r="N14" s="19"/>
      <c r="O14" s="20"/>
      <c r="P14" s="21"/>
      <c r="Q14" s="20"/>
      <c r="R14" s="20"/>
    </row>
    <row r="15" spans="1:18" s="1" customFormat="1" ht="2.25" customHeight="1" x14ac:dyDescent="0.25">
      <c r="A15" s="5"/>
      <c r="P15" s="22"/>
      <c r="Q15" s="20"/>
      <c r="R15" s="20"/>
    </row>
    <row r="16" spans="1:18" s="1" customFormat="1" x14ac:dyDescent="0.25"/>
    <row r="17" spans="4:4" s="1" customFormat="1" x14ac:dyDescent="0.25"/>
    <row r="18" spans="4:4" s="1" customFormat="1" x14ac:dyDescent="0.25">
      <c r="D18" s="23"/>
    </row>
  </sheetData>
  <mergeCells count="8">
    <mergeCell ref="C7:E7"/>
    <mergeCell ref="F7:H7"/>
    <mergeCell ref="I7:M7"/>
    <mergeCell ref="N7:P7"/>
    <mergeCell ref="C1:E1"/>
    <mergeCell ref="F1:I1"/>
    <mergeCell ref="J1:M1"/>
    <mergeCell ref="N1:P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jääksood</vt:lpstr>
      <vt:lpstr>vooluvesi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Eerika Purgel</dc:creator>
  <cp:lastModifiedBy>Eerika Purgel</cp:lastModifiedBy>
  <dcterms:created xsi:type="dcterms:W3CDTF">2021-02-19T10:05:57Z</dcterms:created>
  <dcterms:modified xsi:type="dcterms:W3CDTF">2023-07-13T11:05:15Z</dcterms:modified>
  <dc:title>seletuskirja lisa</dc:title>
</cp:coreProperties>
</file>